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Z:\Odd VZ\ZD realizace\754_MAJ_Modernizace a elektrizace trati Otrokovice – Vizovice, SO 90-00-02_N.2 Demolice\03_ZD\4_SOUPIS PRACÍ S VÝKAZEM VÝMĚR\"/>
    </mc:Choice>
  </mc:AlternateContent>
  <xr:revisionPtr revIDLastSave="0" documentId="13_ncr:1_{99985447-16E3-4D9F-8A63-1464253A5EDC}" xr6:coauthVersionLast="47" xr6:coauthVersionMax="47" xr10:uidLastSave="{00000000-0000-0000-0000-000000000000}"/>
  <bookViews>
    <workbookView xWindow="40275" yWindow="3510" windowWidth="24300" windowHeight="13155" xr2:uid="{00000000-000D-0000-FFFF-FFFF00000000}"/>
  </bookViews>
  <sheets>
    <sheet name="SO 90-00-02_NSO 90-00-02_N.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2" l="1"/>
  <c r="O60" i="2" s="1"/>
  <c r="O56" i="2"/>
  <c r="I56" i="2"/>
  <c r="I52" i="2"/>
  <c r="O52" i="2" s="1"/>
  <c r="I48" i="2"/>
  <c r="O48" i="2" s="1"/>
  <c r="I44" i="2"/>
  <c r="O44" i="2" s="1"/>
  <c r="I40" i="2"/>
  <c r="I36" i="2"/>
  <c r="O36" i="2" s="1"/>
  <c r="I32" i="2"/>
  <c r="O32" i="2" s="1"/>
  <c r="I28" i="2"/>
  <c r="O28" i="2" s="1"/>
  <c r="I14" i="2"/>
  <c r="I23" i="2"/>
  <c r="O23" i="2" s="1"/>
  <c r="I19" i="2"/>
  <c r="O19" i="2" s="1"/>
  <c r="I15" i="2"/>
  <c r="O15" i="2" s="1"/>
  <c r="I9" i="2"/>
  <c r="I10" i="2"/>
  <c r="O10" i="2" s="1"/>
  <c r="I27" i="2" l="1"/>
  <c r="I3" i="2" s="1"/>
  <c r="O40" i="2"/>
</calcChain>
</file>

<file path=xl/sharedStrings.xml><?xml version="1.0" encoding="utf-8"?>
<sst xmlns="http://schemas.openxmlformats.org/spreadsheetml/2006/main" count="191" uniqueCount="88">
  <si>
    <t>EstiCon</t>
  </si>
  <si>
    <t xml:space="preserve">Firma: </t>
  </si>
  <si>
    <t>Soupis prací objektu</t>
  </si>
  <si>
    <t>S</t>
  </si>
  <si>
    <t>Stavba:</t>
  </si>
  <si>
    <t>18-025-239-SR</t>
  </si>
  <si>
    <t>Modernizace a elektrizace trati Otrokovice - Vizovice</t>
  </si>
  <si>
    <t>SO 90-00-02_N.2</t>
  </si>
  <si>
    <t>O</t>
  </si>
  <si>
    <t>Objekt:</t>
  </si>
  <si>
    <t>SO 90-00-02_N</t>
  </si>
  <si>
    <t>Demolice budovy prodejny v km 10,350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</si>
  <si>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</si>
  <si>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</si>
  <si>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</si>
  <si>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</si>
  <si>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</si>
  <si>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</si>
  <si>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</si>
  <si>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</si>
  <si>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</si>
  <si>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</si>
  <si>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</si>
  <si>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</si>
  <si>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</si>
  <si>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</si>
  <si>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3</t>
  </si>
  <si>
    <t>Svislé konstrukce</t>
  </si>
  <si>
    <t>P</t>
  </si>
  <si>
    <t>R33839</t>
  </si>
  <si>
    <t/>
  </si>
  <si>
    <t>Provizorní řešení oplocení - dočasné vyplnění mezery plotu po demolici objektu pro zabránení přistupu do prostoru dráhy</t>
  </si>
  <si>
    <t>KPL</t>
  </si>
  <si>
    <t>R - položka ~ R</t>
  </si>
  <si>
    <t>PP</t>
  </si>
  <si>
    <t>VV</t>
  </si>
  <si>
    <t>Provizorní řešení oplocení - dočasné vyplnění mezery plotu po demolici objektu pro zabránení přistupu do prostoru dráhy 1 = 1,000 [A]_x000D_
Celkové množství = 1,000</t>
  </si>
  <si>
    <t>TS</t>
  </si>
  <si>
    <t>Položka zahrnuje:
- zhotovení plotního provizoria  pro zamezení přístupu do prostoru dráhy po nezbytně nutnou dobu</t>
  </si>
  <si>
    <t>9</t>
  </si>
  <si>
    <t>Ostatní konstrukce a práce, bourání</t>
  </si>
  <si>
    <t>R02003</t>
  </si>
  <si>
    <t>Odpojení od inženýrských sítí</t>
  </si>
  <si>
    <t>"odpojení objektu od elektro přípojky a rozvodu vody ve vodoměr. šachtě, včetně zaslepení přípojky k demolovanému objektu;"_x000D_
 1 = 1,000 [A]</t>
  </si>
  <si>
    <t>Odpojení objektu od všech inženýrských sítí včetně odborného zaslepení a zabezpečení přípojek. Předpoklad ele, voda, odpad</t>
  </si>
  <si>
    <t>R981115</t>
  </si>
  <si>
    <t>Vyklizení objektu před započetím stavebních/demoličních prací</t>
  </si>
  <si>
    <t>M2</t>
  </si>
  <si>
    <t>"dle výkresu SP 90-00-02_N.dwg a technické zprávy"_x000D_
 148,55 = 148,550 [A]_x000D_
Celkové množství = 148,550</t>
  </si>
  <si>
    <t>Položka obsahuje:_x000D_
- veškeré práce a přesuny potřebné k vyklizení objektu od odpadů vzniklých užíváním_x000D_
Položka neobsahuje:_x000D_
- dopravu a poplatek za uložení odpadu na skládce</t>
  </si>
  <si>
    <t>R98117A</t>
  </si>
  <si>
    <t>Demolice budov kovových postupným rozebíráním</t>
  </si>
  <si>
    <t>M3</t>
  </si>
  <si>
    <t>Demolice budov kovových postupným rozebíráním komplet</t>
  </si>
  <si>
    <t>Samotná/kompletní demolice objektu včetně všech nosných i nenosných konstrukcí včetně pomocných konstrukcí a mechanismů, včetně všech ochraných konstrukcí a prostředlků, za použití místně vhotné technologie. "dle výkresu SP 90-00-02_N.dwg a technické zprávy"_x000D_
 724,4 = 724,400 [A]</t>
  </si>
  <si>
    <t>Samotná/kompletní demolice objektu včetně všech nosných i nenosných konstrukcí včetně pomocných konstrukcí a mechanismů, včetně všech ochraných konstrukcí a prostředlků, za použití místně vhotné technologie.</t>
  </si>
  <si>
    <t>990</t>
  </si>
  <si>
    <t>Poplatky za skládky</t>
  </si>
  <si>
    <t>R015120</t>
  </si>
  <si>
    <t>901</t>
  </si>
  <si>
    <t>POPLATKY ZA LIKVIDACI ODPADŮ NEKONTAMINOVANÝCH - 17 01 07 STAVEBNÍ A DEMOLIČNÍ SUŤ VČETNĚ DOPRAVY</t>
  </si>
  <si>
    <t>T</t>
  </si>
  <si>
    <t>předpokládané množství vzniklých odpadů "Keramický odpad (překlady, příčky, obklady a jiný drobný keramický materiál)"_x000D_
příčky vč. obkladů, překladů komplet 0,125*3*25,8*2,2 = 21,285 [A]_x000D_
keramická dlažba podlaha 0,015*150*2,4 = 5,400 [D]_x000D_
ostatní (zařizovací předměty, apod) 0,1 = 0,100 [E]_x000D_
 "Celkem: "A+D+E = 26,785 [B]</t>
  </si>
  <si>
    <t>R015123</t>
  </si>
  <si>
    <t>POPLATKY ZA LIKVIDACI ODPADU NEKONTAMINOVANÝCH - 17 08 02 STAVEBNÍ MATERIÁLY NA BÁZI SÁDRY, VCETNE DOPRAVY</t>
  </si>
  <si>
    <t>předpokládané množství vzniklých odpadů "SDK podhled, stěn, předstěny"_x000D_
podhled 150*0,014 = 2,100 [B]_x000D_
ostatní sdk kce 11*3,5*0,014 = 0,539 [C]_x000D_
Celkové množství = 2,639</t>
  </si>
  <si>
    <t>R015140</t>
  </si>
  <si>
    <t>POPLATKY ZA LIKVIDACI ODPADŮ NEKONTAMINOVANÝCH - 17 01 01 BETON Z DEMOLIC OBJEKTŮ, ZÁKLADŮ TV, KŮLY A SLOUPY VČETNĚ DOPRAVY</t>
  </si>
  <si>
    <t>předpokládané množství vzniklých odpadů _x000D_
bet. mazanina (kce podlahy) 0,1*150*2,4 = 36,000 [B]_x000D_
betonové schodky před objektem 0,55*1,2*1,7*2,4 = 2,693 [C]_x000D_
Celkové množství = 38,693</t>
  </si>
  <si>
    <t>R015180</t>
  </si>
  <si>
    <t>POPLATKY ZA LIKVIDACI ODPADŮ NEKONTAMINOVANÝCH - 17 02 02 SKLO Z INTERIÉRŮ REKONSTRUOVANÝCH OBJEKTŮ, VČETNĚ DOPRAVY</t>
  </si>
  <si>
    <t>předpokládané množství vzniklých odpadů _x000D_
skleněné výplně oken a výlohy (8*2,5+6*0,75+4*1*1)*0,03 = 0,855 [B]_x000D_
Celkové množství = 0,855</t>
  </si>
  <si>
    <t>R015240</t>
  </si>
  <si>
    <t>POPLATKY ZA LIKVIDACI ODPADU NEKONTAMINOVANÝCH - 20 03 01 SMĚSNÝ KOMUNÁLNÍ ODPAD, VCETNE DOPRAVY</t>
  </si>
  <si>
    <t>předpokládané množství vzniklých odpadů _x000D_
obvodový plášť 4,6*61,2*0,04 = 11,261 [B]_x000D_
odpad vniklý vyklizením před demolicí 150*0,005 = 0,750 [C]_x000D_
ostatní odpad/obklady sloupů/dveře/plastová okna, a ostatní 4 = 4,000 [D]_x000D_
Celkové množství = 16,011</t>
  </si>
  <si>
    <t>R015310</t>
  </si>
  <si>
    <t>POPLATKY ZA LIKVIDACI ODPADU NEKONTAMINOVANÝCH - 16 02 14 ELEKTROŠROT (VYRAZENÁ ELEKTRICKÁ ZAŘÍZENÍ A PRÍSTROJE), VCETNE DOPRAVY</t>
  </si>
  <si>
    <t>předpokládané množství vzniklých odpadů _x000D_
přímotopy, rozvaděč, vypínače, zásuvky 0,098 = 0,098 [B]_x000D_
Celkové množství = 0,098</t>
  </si>
  <si>
    <t>R015420</t>
  </si>
  <si>
    <t>POPLATKY ZA LIKVIDACI ODPADŮ NEKONTAMINOVANÝCH - 17 06 04 ZBYTKY IZOLAČNÍCH MATERIÁLŮ VČETNĚ DOPRAVY</t>
  </si>
  <si>
    <t>předpokládané množství vzniklých odpadů _x000D_
"HI střechy a základů" (162*7*4.4)/1000 = 4,990 [A]_x000D_
"tepelná izolace" 5,199 = 5,199 [D]_x000D_
Celkové množství = 10,189</t>
  </si>
  <si>
    <t>R015810</t>
  </si>
  <si>
    <t>POPLATKY ZA LIKVIDACI ODPADŮ NEKONTAMINOVANÝCH - 17 04 05 - ŽELEZNÝ A OCELOVÝ ŠROT, VČETNĚ DOPRAVY</t>
  </si>
  <si>
    <t>předpokládané množství vzniklých odpadů _x000D_
trubka DN 160 20*4*0,0231 = 1,848 [B]_x000D_
zavětrování/rezerva 0,2 = 0,200 [C]_x000D_
vazníky 14*10*0,04 = 5,600 [D]_x000D_
plech 150*0,006 = 0,900 [E]_x000D_
ostatní ocelové konstrukce, klempíři, hromosvod, zábtadlí, mříže, sdk kce, ostatní 0,2 = 0,200 [F]_x000D_
Celkové množství = 8,748</t>
  </si>
  <si>
    <t>R015890</t>
  </si>
  <si>
    <t>POPLATKY ZA LIKVIDACI ODPADU NEKONTAMINOVANÝCH - 17 04 11 - KABELY A VODICE BEZ NEBEZPECNÝCH LÁTEK, VCETNE DOPRAVY</t>
  </si>
  <si>
    <t>předpokládané množství vzniklých odpadů 0,250 = 0,250 [A]_x000D_
Celkové množství = 0,250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</si>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</sst>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/>
    <xf numFmtId="0" fontId="3" fillId="2" borderId="0" xfId="2" applyFill="1">
      <alignment horizontal="center" vertical="center" wrapText="1"/>
    </xf>
    <xf numFmtId="0" fontId="0" fillId="2" borderId="5" xfId="0" applyFill="1" applyBorder="1"/>
    <xf numFmtId="0" fontId="4" fillId="2" borderId="4" xfId="3" applyFill="1" applyBorder="1">
      <alignment horizontal="left" vertical="center" wrapText="1"/>
    </xf>
    <xf numFmtId="0" fontId="4" fillId="2" borderId="0" xfId="3" applyFill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19" xfId="0" applyFont="1" applyBorder="1" applyAlignment="1">
      <alignment wrapText="1"/>
    </xf>
    <xf numFmtId="0" fontId="0" fillId="0" borderId="9" xfId="0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8" xr:uid="{00000000-0005-0000-0000-000008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3"/>
  <sheetViews>
    <sheetView tabSelected="1" topLeftCell="B15" zoomScale="85" zoomScaleNormal="85" workbookViewId="0">
      <selection activeCell="E6" sqref="E6:E7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7" t="s">
        <v>3</v>
      </c>
      <c r="B3" s="10" t="s">
        <v>4</v>
      </c>
      <c r="C3" s="40" t="s">
        <v>5</v>
      </c>
      <c r="D3" s="41"/>
      <c r="E3" s="11" t="s">
        <v>6</v>
      </c>
      <c r="F3" s="7"/>
      <c r="G3" s="7"/>
      <c r="H3" s="12" t="s">
        <v>7</v>
      </c>
      <c r="I3" s="13">
        <f>SUMIFS(I9:I63,A9:A63,"SD")</f>
        <v>0</v>
      </c>
      <c r="J3" s="9"/>
      <c r="O3">
        <v>0</v>
      </c>
      <c r="P3">
        <v>2</v>
      </c>
    </row>
    <row r="4" spans="1:16" x14ac:dyDescent="0.3">
      <c r="A4" s="7" t="s">
        <v>8</v>
      </c>
      <c r="B4" s="10" t="s">
        <v>9</v>
      </c>
      <c r="C4" s="40" t="s">
        <v>10</v>
      </c>
      <c r="D4" s="41"/>
      <c r="E4" s="11" t="s">
        <v>11</v>
      </c>
      <c r="F4" s="7"/>
      <c r="G4" s="7"/>
      <c r="H4" s="7"/>
      <c r="I4" s="7"/>
      <c r="J4" s="9"/>
      <c r="O4">
        <v>0.12</v>
      </c>
      <c r="P4">
        <v>2</v>
      </c>
    </row>
    <row r="5" spans="1:16" x14ac:dyDescent="0.3">
      <c r="A5" s="7" t="s">
        <v>12</v>
      </c>
      <c r="B5" s="10" t="s">
        <v>13</v>
      </c>
      <c r="C5" s="40" t="s">
        <v>7</v>
      </c>
      <c r="D5" s="41"/>
      <c r="E5" s="11" t="s">
        <v>11</v>
      </c>
      <c r="F5" s="7"/>
      <c r="G5" s="7"/>
      <c r="H5" s="7"/>
      <c r="I5" s="7"/>
      <c r="J5" s="9"/>
      <c r="O5">
        <v>0.21</v>
      </c>
    </row>
    <row r="6" spans="1:16" x14ac:dyDescent="0.3">
      <c r="A6" s="42" t="s">
        <v>14</v>
      </c>
      <c r="B6" s="43" t="s">
        <v>15</v>
      </c>
      <c r="C6" s="44" t="s">
        <v>16</v>
      </c>
      <c r="D6" s="44" t="s">
        <v>17</v>
      </c>
      <c r="E6" s="44" t="s">
        <v>18</v>
      </c>
      <c r="F6" s="44" t="s">
        <v>19</v>
      </c>
      <c r="G6" s="44" t="s">
        <v>20</v>
      </c>
      <c r="H6" s="44" t="s">
        <v>21</v>
      </c>
      <c r="I6" s="44"/>
      <c r="J6" s="45" t="s">
        <v>22</v>
      </c>
    </row>
    <row r="7" spans="1:16" x14ac:dyDescent="0.3">
      <c r="A7" s="42"/>
      <c r="B7" s="43"/>
      <c r="C7" s="44"/>
      <c r="D7" s="44"/>
      <c r="E7" s="44"/>
      <c r="F7" s="44"/>
      <c r="G7" s="44"/>
      <c r="H7" s="15" t="s">
        <v>23</v>
      </c>
      <c r="I7" s="15" t="s">
        <v>24</v>
      </c>
      <c r="J7" s="45"/>
    </row>
    <row r="8" spans="1:16" x14ac:dyDescent="0.3">
      <c r="A8" s="17">
        <v>0</v>
      </c>
      <c r="B8" s="14">
        <v>1</v>
      </c>
      <c r="C8" s="18">
        <v>2</v>
      </c>
      <c r="D8" s="15">
        <v>3</v>
      </c>
      <c r="E8" s="18">
        <v>4</v>
      </c>
      <c r="F8" s="15">
        <v>5</v>
      </c>
      <c r="G8" s="15">
        <v>6</v>
      </c>
      <c r="H8" s="15">
        <v>7</v>
      </c>
      <c r="I8" s="18">
        <v>8</v>
      </c>
      <c r="J8" s="16">
        <v>9</v>
      </c>
    </row>
    <row r="9" spans="1:16" x14ac:dyDescent="0.3">
      <c r="A9" s="19" t="s">
        <v>25</v>
      </c>
      <c r="B9" s="20"/>
      <c r="C9" s="21" t="s">
        <v>26</v>
      </c>
      <c r="D9" s="22"/>
      <c r="E9" s="19" t="s">
        <v>27</v>
      </c>
      <c r="F9" s="22"/>
      <c r="G9" s="22"/>
      <c r="H9" s="22"/>
      <c r="I9" s="23">
        <f>SUMIFS(I10:I13,A10:A13,"P")</f>
        <v>0</v>
      </c>
      <c r="J9" s="24"/>
    </row>
    <row r="10" spans="1:16" ht="28.8" x14ac:dyDescent="0.3">
      <c r="A10" s="25" t="s">
        <v>28</v>
      </c>
      <c r="B10" s="25">
        <v>1</v>
      </c>
      <c r="C10" s="26" t="s">
        <v>29</v>
      </c>
      <c r="D10" s="25" t="s">
        <v>30</v>
      </c>
      <c r="E10" s="27" t="s">
        <v>31</v>
      </c>
      <c r="F10" s="28" t="s">
        <v>32</v>
      </c>
      <c r="G10" s="29">
        <v>1</v>
      </c>
      <c r="H10" s="30">
        <v>0</v>
      </c>
      <c r="I10" s="30">
        <f>ROUND(G10*H10,P4)</f>
        <v>0</v>
      </c>
      <c r="J10" s="28" t="s">
        <v>33</v>
      </c>
      <c r="O10" s="31">
        <f>I10*0.21</f>
        <v>0</v>
      </c>
      <c r="P10">
        <v>3</v>
      </c>
    </row>
    <row r="11" spans="1:16" ht="28.8" x14ac:dyDescent="0.3">
      <c r="A11" s="25" t="s">
        <v>34</v>
      </c>
      <c r="B11" s="32"/>
      <c r="E11" s="27" t="s">
        <v>31</v>
      </c>
      <c r="J11" s="33"/>
    </row>
    <row r="12" spans="1:16" ht="43.2" x14ac:dyDescent="0.3">
      <c r="A12" s="25" t="s">
        <v>35</v>
      </c>
      <c r="B12" s="32"/>
      <c r="E12" s="34" t="s">
        <v>36</v>
      </c>
      <c r="J12" s="33"/>
    </row>
    <row r="13" spans="1:16" ht="43.2" x14ac:dyDescent="0.3">
      <c r="A13" s="25" t="s">
        <v>37</v>
      </c>
      <c r="B13" s="32"/>
      <c r="E13" s="27" t="s">
        <v>38</v>
      </c>
      <c r="J13" s="33"/>
    </row>
    <row r="14" spans="1:16" x14ac:dyDescent="0.3">
      <c r="A14" s="19" t="s">
        <v>25</v>
      </c>
      <c r="B14" s="20"/>
      <c r="C14" s="21" t="s">
        <v>39</v>
      </c>
      <c r="D14" s="22"/>
      <c r="E14" s="19" t="s">
        <v>40</v>
      </c>
      <c r="F14" s="22"/>
      <c r="G14" s="22"/>
      <c r="H14" s="22"/>
      <c r="I14" s="23">
        <f>SUMIFS(I15:I26,A15:A26,"P")</f>
        <v>0</v>
      </c>
      <c r="J14" s="24"/>
    </row>
    <row r="15" spans="1:16" x14ac:dyDescent="0.3">
      <c r="A15" s="25" t="s">
        <v>28</v>
      </c>
      <c r="B15" s="25">
        <v>2</v>
      </c>
      <c r="C15" s="26" t="s">
        <v>41</v>
      </c>
      <c r="D15" s="25" t="s">
        <v>30</v>
      </c>
      <c r="E15" s="27" t="s">
        <v>42</v>
      </c>
      <c r="F15" s="28" t="s">
        <v>32</v>
      </c>
      <c r="G15" s="29">
        <v>1</v>
      </c>
      <c r="H15" s="30">
        <v>0</v>
      </c>
      <c r="I15" s="30">
        <f>ROUND(G15*H15,P4)</f>
        <v>0</v>
      </c>
      <c r="J15" s="28" t="s">
        <v>33</v>
      </c>
      <c r="O15" s="31">
        <f>I15*0.21</f>
        <v>0</v>
      </c>
      <c r="P15">
        <v>3</v>
      </c>
    </row>
    <row r="16" spans="1:16" x14ac:dyDescent="0.3">
      <c r="A16" s="25" t="s">
        <v>34</v>
      </c>
      <c r="B16" s="32"/>
      <c r="E16" s="27" t="s">
        <v>42</v>
      </c>
      <c r="J16" s="33"/>
    </row>
    <row r="17" spans="1:16" ht="43.2" x14ac:dyDescent="0.3">
      <c r="A17" s="25" t="s">
        <v>35</v>
      </c>
      <c r="B17" s="32"/>
      <c r="E17" s="34" t="s">
        <v>43</v>
      </c>
      <c r="J17" s="33"/>
    </row>
    <row r="18" spans="1:16" ht="28.8" x14ac:dyDescent="0.3">
      <c r="A18" s="25" t="s">
        <v>37</v>
      </c>
      <c r="B18" s="32"/>
      <c r="E18" s="27" t="s">
        <v>44</v>
      </c>
      <c r="J18" s="33"/>
    </row>
    <row r="19" spans="1:16" x14ac:dyDescent="0.3">
      <c r="A19" s="25" t="s">
        <v>28</v>
      </c>
      <c r="B19" s="25">
        <v>3</v>
      </c>
      <c r="C19" s="26" t="s">
        <v>45</v>
      </c>
      <c r="D19" s="25"/>
      <c r="E19" s="27" t="s">
        <v>46</v>
      </c>
      <c r="F19" s="28" t="s">
        <v>47</v>
      </c>
      <c r="G19" s="29">
        <v>148.55000000000001</v>
      </c>
      <c r="H19" s="30">
        <v>0</v>
      </c>
      <c r="I19" s="30">
        <f>ROUND(G19*H19,P4)</f>
        <v>0</v>
      </c>
      <c r="J19" s="28" t="s">
        <v>33</v>
      </c>
      <c r="O19" s="31">
        <f>I19*0.21</f>
        <v>0</v>
      </c>
      <c r="P19">
        <v>3</v>
      </c>
    </row>
    <row r="20" spans="1:16" x14ac:dyDescent="0.3">
      <c r="A20" s="25" t="s">
        <v>34</v>
      </c>
      <c r="B20" s="32"/>
      <c r="E20" s="27" t="s">
        <v>46</v>
      </c>
      <c r="J20" s="33"/>
    </row>
    <row r="21" spans="1:16" ht="43.2" x14ac:dyDescent="0.3">
      <c r="A21" s="25" t="s">
        <v>35</v>
      </c>
      <c r="B21" s="32"/>
      <c r="E21" s="34" t="s">
        <v>48</v>
      </c>
      <c r="J21" s="33"/>
    </row>
    <row r="22" spans="1:16" ht="72" x14ac:dyDescent="0.3">
      <c r="A22" s="25" t="s">
        <v>37</v>
      </c>
      <c r="B22" s="32"/>
      <c r="E22" s="27" t="s">
        <v>49</v>
      </c>
      <c r="J22" s="33"/>
    </row>
    <row r="23" spans="1:16" x14ac:dyDescent="0.3">
      <c r="A23" s="25" t="s">
        <v>28</v>
      </c>
      <c r="B23" s="25">
        <v>4</v>
      </c>
      <c r="C23" s="26" t="s">
        <v>50</v>
      </c>
      <c r="D23" s="25" t="s">
        <v>30</v>
      </c>
      <c r="E23" s="27" t="s">
        <v>51</v>
      </c>
      <c r="F23" s="28" t="s">
        <v>52</v>
      </c>
      <c r="G23" s="29">
        <v>724.4</v>
      </c>
      <c r="H23" s="30">
        <v>0</v>
      </c>
      <c r="I23" s="30">
        <f>ROUND(G23*H23,P4)</f>
        <v>0</v>
      </c>
      <c r="J23" s="28" t="s">
        <v>33</v>
      </c>
      <c r="O23" s="31">
        <f>I23*0.21</f>
        <v>0</v>
      </c>
      <c r="P23">
        <v>3</v>
      </c>
    </row>
    <row r="24" spans="1:16" x14ac:dyDescent="0.3">
      <c r="A24" s="25" t="s">
        <v>34</v>
      </c>
      <c r="B24" s="32"/>
      <c r="E24" s="27" t="s">
        <v>53</v>
      </c>
      <c r="J24" s="33"/>
    </row>
    <row r="25" spans="1:16" ht="72" x14ac:dyDescent="0.3">
      <c r="A25" s="25" t="s">
        <v>35</v>
      </c>
      <c r="B25" s="32"/>
      <c r="E25" s="34" t="s">
        <v>54</v>
      </c>
      <c r="J25" s="33"/>
    </row>
    <row r="26" spans="1:16" ht="43.2" x14ac:dyDescent="0.3">
      <c r="A26" s="25" t="s">
        <v>37</v>
      </c>
      <c r="B26" s="32"/>
      <c r="E26" s="27" t="s">
        <v>55</v>
      </c>
      <c r="J26" s="33"/>
    </row>
    <row r="27" spans="1:16" x14ac:dyDescent="0.3">
      <c r="A27" s="19" t="s">
        <v>25</v>
      </c>
      <c r="B27" s="20"/>
      <c r="C27" s="21" t="s">
        <v>56</v>
      </c>
      <c r="D27" s="22"/>
      <c r="E27" s="19" t="s">
        <v>57</v>
      </c>
      <c r="F27" s="22"/>
      <c r="G27" s="22"/>
      <c r="H27" s="22"/>
      <c r="I27" s="23">
        <f>SUMIFS(I28:I63,A28:A63,"P")</f>
        <v>0</v>
      </c>
      <c r="J27" s="24"/>
    </row>
    <row r="28" spans="1:16" ht="28.8" x14ac:dyDescent="0.3">
      <c r="A28" s="25" t="s">
        <v>28</v>
      </c>
      <c r="B28" s="25">
        <v>5</v>
      </c>
      <c r="C28" s="26" t="s">
        <v>58</v>
      </c>
      <c r="D28" s="25" t="s">
        <v>59</v>
      </c>
      <c r="E28" s="27" t="s">
        <v>60</v>
      </c>
      <c r="F28" s="28" t="s">
        <v>61</v>
      </c>
      <c r="G28" s="29">
        <v>26.785</v>
      </c>
      <c r="H28" s="30">
        <v>0</v>
      </c>
      <c r="I28" s="30">
        <f>ROUND(G28*H28,P4)</f>
        <v>0</v>
      </c>
      <c r="J28" s="28" t="s">
        <v>33</v>
      </c>
      <c r="O28" s="31">
        <f>I28*0.21</f>
        <v>0</v>
      </c>
      <c r="P28">
        <v>3</v>
      </c>
    </row>
    <row r="29" spans="1:16" ht="28.8" x14ac:dyDescent="0.3">
      <c r="A29" s="25" t="s">
        <v>34</v>
      </c>
      <c r="B29" s="32"/>
      <c r="E29" s="27" t="s">
        <v>60</v>
      </c>
      <c r="J29" s="33"/>
    </row>
    <row r="30" spans="1:16" ht="86.4" x14ac:dyDescent="0.3">
      <c r="A30" s="25" t="s">
        <v>35</v>
      </c>
      <c r="B30" s="32"/>
      <c r="E30" s="34" t="s">
        <v>62</v>
      </c>
      <c r="J30" s="33"/>
    </row>
    <row r="31" spans="1:16" ht="115.2" x14ac:dyDescent="0.3">
      <c r="A31" s="25" t="s">
        <v>37</v>
      </c>
      <c r="B31" s="32"/>
      <c r="E31" s="39" t="s">
        <v>87</v>
      </c>
      <c r="J31" s="33"/>
    </row>
    <row r="32" spans="1:16" ht="28.8" x14ac:dyDescent="0.3">
      <c r="A32" s="25" t="s">
        <v>28</v>
      </c>
      <c r="B32" s="25">
        <v>6</v>
      </c>
      <c r="C32" s="26" t="s">
        <v>63</v>
      </c>
      <c r="D32" s="25" t="s">
        <v>59</v>
      </c>
      <c r="E32" s="27" t="s">
        <v>64</v>
      </c>
      <c r="F32" s="28" t="s">
        <v>61</v>
      </c>
      <c r="G32" s="29">
        <v>2.6389999999999998</v>
      </c>
      <c r="H32" s="30">
        <v>0</v>
      </c>
      <c r="I32" s="30">
        <f>ROUND(G32*H32,P4)</f>
        <v>0</v>
      </c>
      <c r="J32" s="28" t="s">
        <v>33</v>
      </c>
      <c r="O32" s="31">
        <f>I32*0.21</f>
        <v>0</v>
      </c>
      <c r="P32">
        <v>3</v>
      </c>
    </row>
    <row r="33" spans="1:16" ht="28.8" x14ac:dyDescent="0.3">
      <c r="A33" s="25" t="s">
        <v>34</v>
      </c>
      <c r="B33" s="32"/>
      <c r="E33" s="27" t="s">
        <v>64</v>
      </c>
      <c r="J33" s="33"/>
    </row>
    <row r="34" spans="1:16" ht="57.6" x14ac:dyDescent="0.3">
      <c r="A34" s="25" t="s">
        <v>35</v>
      </c>
      <c r="B34" s="32"/>
      <c r="E34" s="34" t="s">
        <v>65</v>
      </c>
      <c r="J34" s="33"/>
    </row>
    <row r="35" spans="1:16" ht="115.2" x14ac:dyDescent="0.3">
      <c r="A35" s="25" t="s">
        <v>37</v>
      </c>
      <c r="B35" s="32"/>
      <c r="E35" s="39" t="s">
        <v>87</v>
      </c>
      <c r="J35" s="33"/>
    </row>
    <row r="36" spans="1:16" ht="28.8" x14ac:dyDescent="0.3">
      <c r="A36" s="25" t="s">
        <v>28</v>
      </c>
      <c r="B36" s="25">
        <v>7</v>
      </c>
      <c r="C36" s="26" t="s">
        <v>66</v>
      </c>
      <c r="D36" s="25" t="s">
        <v>59</v>
      </c>
      <c r="E36" s="27" t="s">
        <v>67</v>
      </c>
      <c r="F36" s="28" t="s">
        <v>61</v>
      </c>
      <c r="G36" s="29">
        <v>38.692999999999998</v>
      </c>
      <c r="H36" s="30">
        <v>0</v>
      </c>
      <c r="I36" s="30">
        <f>ROUND(G36*H36,P4)</f>
        <v>0</v>
      </c>
      <c r="J36" s="28" t="s">
        <v>33</v>
      </c>
      <c r="O36" s="31">
        <f>I36*0.21</f>
        <v>0</v>
      </c>
      <c r="P36">
        <v>3</v>
      </c>
    </row>
    <row r="37" spans="1:16" ht="28.8" x14ac:dyDescent="0.3">
      <c r="A37" s="25" t="s">
        <v>34</v>
      </c>
      <c r="B37" s="32"/>
      <c r="E37" s="27" t="s">
        <v>67</v>
      </c>
      <c r="J37" s="33"/>
    </row>
    <row r="38" spans="1:16" ht="57.6" x14ac:dyDescent="0.3">
      <c r="A38" s="25" t="s">
        <v>35</v>
      </c>
      <c r="B38" s="32"/>
      <c r="E38" s="34" t="s">
        <v>68</v>
      </c>
      <c r="J38" s="33"/>
    </row>
    <row r="39" spans="1:16" ht="115.2" x14ac:dyDescent="0.3">
      <c r="A39" s="25" t="s">
        <v>37</v>
      </c>
      <c r="B39" s="32"/>
      <c r="E39" s="39" t="s">
        <v>87</v>
      </c>
      <c r="J39" s="33"/>
    </row>
    <row r="40" spans="1:16" ht="28.8" x14ac:dyDescent="0.3">
      <c r="A40" s="25" t="s">
        <v>28</v>
      </c>
      <c r="B40" s="25">
        <v>8</v>
      </c>
      <c r="C40" s="26" t="s">
        <v>69</v>
      </c>
      <c r="D40" s="25" t="s">
        <v>59</v>
      </c>
      <c r="E40" s="27" t="s">
        <v>70</v>
      </c>
      <c r="F40" s="28" t="s">
        <v>61</v>
      </c>
      <c r="G40" s="29">
        <v>0.85499999999999998</v>
      </c>
      <c r="H40" s="30">
        <v>0</v>
      </c>
      <c r="I40" s="30">
        <f>ROUND(G40*H40,P4)</f>
        <v>0</v>
      </c>
      <c r="J40" s="28" t="s">
        <v>33</v>
      </c>
      <c r="O40" s="31">
        <f>I40*0.21</f>
        <v>0</v>
      </c>
      <c r="P40">
        <v>3</v>
      </c>
    </row>
    <row r="41" spans="1:16" ht="28.8" x14ac:dyDescent="0.3">
      <c r="A41" s="25" t="s">
        <v>34</v>
      </c>
      <c r="B41" s="32"/>
      <c r="E41" s="27" t="s">
        <v>70</v>
      </c>
      <c r="J41" s="33"/>
    </row>
    <row r="42" spans="1:16" ht="43.2" x14ac:dyDescent="0.3">
      <c r="A42" s="25" t="s">
        <v>35</v>
      </c>
      <c r="B42" s="32"/>
      <c r="E42" s="34" t="s">
        <v>71</v>
      </c>
      <c r="J42" s="33"/>
    </row>
    <row r="43" spans="1:16" ht="115.2" x14ac:dyDescent="0.3">
      <c r="A43" s="25" t="s">
        <v>37</v>
      </c>
      <c r="B43" s="32"/>
      <c r="E43" s="39" t="s">
        <v>87</v>
      </c>
      <c r="J43" s="33"/>
    </row>
    <row r="44" spans="1:16" ht="28.8" x14ac:dyDescent="0.3">
      <c r="A44" s="25" t="s">
        <v>28</v>
      </c>
      <c r="B44" s="25">
        <v>9</v>
      </c>
      <c r="C44" s="26" t="s">
        <v>72</v>
      </c>
      <c r="D44" s="25" t="s">
        <v>59</v>
      </c>
      <c r="E44" s="27" t="s">
        <v>73</v>
      </c>
      <c r="F44" s="28" t="s">
        <v>61</v>
      </c>
      <c r="G44" s="29">
        <v>16.010999999999999</v>
      </c>
      <c r="H44" s="30">
        <v>0</v>
      </c>
      <c r="I44" s="30">
        <f>ROUND(G44*H44,P4)</f>
        <v>0</v>
      </c>
      <c r="J44" s="28" t="s">
        <v>33</v>
      </c>
      <c r="O44" s="31">
        <f>I44*0.21</f>
        <v>0</v>
      </c>
      <c r="P44">
        <v>3</v>
      </c>
    </row>
    <row r="45" spans="1:16" ht="28.8" x14ac:dyDescent="0.3">
      <c r="A45" s="25" t="s">
        <v>34</v>
      </c>
      <c r="B45" s="32"/>
      <c r="E45" s="27" t="s">
        <v>73</v>
      </c>
      <c r="J45" s="33"/>
    </row>
    <row r="46" spans="1:16" ht="72" x14ac:dyDescent="0.3">
      <c r="A46" s="25" t="s">
        <v>35</v>
      </c>
      <c r="B46" s="32"/>
      <c r="E46" s="34" t="s">
        <v>74</v>
      </c>
      <c r="J46" s="33"/>
    </row>
    <row r="47" spans="1:16" ht="115.2" x14ac:dyDescent="0.3">
      <c r="A47" s="25" t="s">
        <v>37</v>
      </c>
      <c r="B47" s="32"/>
      <c r="E47" s="39" t="s">
        <v>87</v>
      </c>
      <c r="J47" s="33"/>
    </row>
    <row r="48" spans="1:16" ht="43.2" x14ac:dyDescent="0.3">
      <c r="A48" s="25" t="s">
        <v>28</v>
      </c>
      <c r="B48" s="25">
        <v>10</v>
      </c>
      <c r="C48" s="26" t="s">
        <v>75</v>
      </c>
      <c r="D48" s="25" t="s">
        <v>59</v>
      </c>
      <c r="E48" s="27" t="s">
        <v>76</v>
      </c>
      <c r="F48" s="28" t="s">
        <v>61</v>
      </c>
      <c r="G48" s="29">
        <v>9.8000000000000004E-2</v>
      </c>
      <c r="H48" s="30">
        <v>0</v>
      </c>
      <c r="I48" s="30">
        <f>ROUND(G48*H48,P4)</f>
        <v>0</v>
      </c>
      <c r="J48" s="28" t="s">
        <v>33</v>
      </c>
      <c r="O48" s="31">
        <f>I48*0.21</f>
        <v>0</v>
      </c>
      <c r="P48">
        <v>3</v>
      </c>
    </row>
    <row r="49" spans="1:16" ht="43.2" x14ac:dyDescent="0.3">
      <c r="A49" s="25" t="s">
        <v>34</v>
      </c>
      <c r="B49" s="32"/>
      <c r="E49" s="27" t="s">
        <v>76</v>
      </c>
      <c r="J49" s="33"/>
    </row>
    <row r="50" spans="1:16" ht="43.2" x14ac:dyDescent="0.3">
      <c r="A50" s="25" t="s">
        <v>35</v>
      </c>
      <c r="B50" s="32"/>
      <c r="E50" s="34" t="s">
        <v>77</v>
      </c>
      <c r="J50" s="33"/>
    </row>
    <row r="51" spans="1:16" ht="115.2" x14ac:dyDescent="0.3">
      <c r="A51" s="25" t="s">
        <v>37</v>
      </c>
      <c r="B51" s="32"/>
      <c r="E51" s="39" t="s">
        <v>87</v>
      </c>
      <c r="J51" s="33"/>
    </row>
    <row r="52" spans="1:16" ht="28.8" x14ac:dyDescent="0.3">
      <c r="A52" s="25" t="s">
        <v>28</v>
      </c>
      <c r="B52" s="25">
        <v>11</v>
      </c>
      <c r="C52" s="26" t="s">
        <v>78</v>
      </c>
      <c r="D52" s="25" t="s">
        <v>59</v>
      </c>
      <c r="E52" s="27" t="s">
        <v>79</v>
      </c>
      <c r="F52" s="28" t="s">
        <v>61</v>
      </c>
      <c r="G52" s="29">
        <v>10.189</v>
      </c>
      <c r="H52" s="30">
        <v>0</v>
      </c>
      <c r="I52" s="30">
        <f>ROUND(G52*H52,P4)</f>
        <v>0</v>
      </c>
      <c r="J52" s="28" t="s">
        <v>33</v>
      </c>
      <c r="O52" s="31">
        <f>I52*0.21</f>
        <v>0</v>
      </c>
      <c r="P52">
        <v>3</v>
      </c>
    </row>
    <row r="53" spans="1:16" ht="28.8" x14ac:dyDescent="0.3">
      <c r="A53" s="25" t="s">
        <v>34</v>
      </c>
      <c r="B53" s="32"/>
      <c r="E53" s="27" t="s">
        <v>79</v>
      </c>
      <c r="J53" s="33"/>
    </row>
    <row r="54" spans="1:16" ht="57.6" x14ac:dyDescent="0.3">
      <c r="A54" s="25" t="s">
        <v>35</v>
      </c>
      <c r="B54" s="32"/>
      <c r="E54" s="34" t="s">
        <v>80</v>
      </c>
      <c r="J54" s="33"/>
    </row>
    <row r="55" spans="1:16" ht="115.2" x14ac:dyDescent="0.3">
      <c r="A55" s="25" t="s">
        <v>37</v>
      </c>
      <c r="B55" s="32"/>
      <c r="E55" s="39" t="s">
        <v>87</v>
      </c>
      <c r="J55" s="33"/>
    </row>
    <row r="56" spans="1:16" ht="28.8" x14ac:dyDescent="0.3">
      <c r="A56" s="25" t="s">
        <v>28</v>
      </c>
      <c r="B56" s="25">
        <v>12</v>
      </c>
      <c r="C56" s="26" t="s">
        <v>81</v>
      </c>
      <c r="D56" s="25" t="s">
        <v>59</v>
      </c>
      <c r="E56" s="27" t="s">
        <v>82</v>
      </c>
      <c r="F56" s="28" t="s">
        <v>61</v>
      </c>
      <c r="G56" s="29">
        <v>8.7479999999999993</v>
      </c>
      <c r="H56" s="30">
        <v>0</v>
      </c>
      <c r="I56" s="30">
        <f>ROUND(G56*H56,P4)</f>
        <v>0</v>
      </c>
      <c r="J56" s="28" t="s">
        <v>33</v>
      </c>
      <c r="O56" s="31">
        <f>I56*0.21</f>
        <v>0</v>
      </c>
      <c r="P56">
        <v>3</v>
      </c>
    </row>
    <row r="57" spans="1:16" ht="28.8" x14ac:dyDescent="0.3">
      <c r="A57" s="25" t="s">
        <v>34</v>
      </c>
      <c r="B57" s="32"/>
      <c r="E57" s="27" t="s">
        <v>82</v>
      </c>
      <c r="J57" s="33"/>
    </row>
    <row r="58" spans="1:16" ht="115.2" x14ac:dyDescent="0.3">
      <c r="A58" s="25" t="s">
        <v>35</v>
      </c>
      <c r="B58" s="32"/>
      <c r="E58" s="34" t="s">
        <v>83</v>
      </c>
      <c r="J58" s="33"/>
    </row>
    <row r="59" spans="1:16" ht="115.2" x14ac:dyDescent="0.3">
      <c r="A59" s="25" t="s">
        <v>37</v>
      </c>
      <c r="B59" s="32"/>
      <c r="E59" s="39" t="s">
        <v>87</v>
      </c>
      <c r="J59" s="33"/>
    </row>
    <row r="60" spans="1:16" ht="28.8" x14ac:dyDescent="0.3">
      <c r="A60" s="25" t="s">
        <v>28</v>
      </c>
      <c r="B60" s="25">
        <v>13</v>
      </c>
      <c r="C60" s="26" t="s">
        <v>84</v>
      </c>
      <c r="D60" s="25" t="s">
        <v>59</v>
      </c>
      <c r="E60" s="27" t="s">
        <v>85</v>
      </c>
      <c r="F60" s="28" t="s">
        <v>61</v>
      </c>
      <c r="G60" s="29">
        <v>0.25</v>
      </c>
      <c r="H60" s="30">
        <v>0</v>
      </c>
      <c r="I60" s="30">
        <f>ROUND(G60*H60,P4)</f>
        <v>0</v>
      </c>
      <c r="J60" s="28" t="s">
        <v>33</v>
      </c>
      <c r="O60" s="31">
        <f>I60*0.21</f>
        <v>0</v>
      </c>
      <c r="P60">
        <v>3</v>
      </c>
    </row>
    <row r="61" spans="1:16" ht="28.8" x14ac:dyDescent="0.3">
      <c r="A61" s="25" t="s">
        <v>34</v>
      </c>
      <c r="B61" s="32"/>
      <c r="E61" s="27" t="s">
        <v>85</v>
      </c>
      <c r="J61" s="33"/>
    </row>
    <row r="62" spans="1:16" ht="28.8" x14ac:dyDescent="0.3">
      <c r="A62" s="25" t="s">
        <v>35</v>
      </c>
      <c r="B62" s="32"/>
      <c r="E62" s="38" t="s">
        <v>86</v>
      </c>
      <c r="J62" s="33"/>
    </row>
    <row r="63" spans="1:16" ht="115.2" x14ac:dyDescent="0.3">
      <c r="A63" s="25" t="s">
        <v>37</v>
      </c>
      <c r="B63" s="35"/>
      <c r="C63" s="36"/>
      <c r="D63" s="36"/>
      <c r="E63" s="39" t="s">
        <v>87</v>
      </c>
      <c r="F63" s="36"/>
      <c r="G63" s="36"/>
      <c r="H63" s="36"/>
      <c r="I63" s="36"/>
      <c r="J63" s="37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scale="50" fitToHeight="0" orientation="portrait" r:id="rId1"/>
  <drawing r:id="rId2"/>
</worksheet>
</file>

<file path=docMetadata/LabelInfo.xml><?xml version="1.0" encoding="utf-8"?>
<clbl:labelList xmlns:clbl="http://schemas.microsoft.com/office/2020/mipLabelMetadata">
  <clbl:label id="{a57527ba-b13c-462f-a5c5-bde84a6d85e5}" enabled="1" method="Standar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90-00-02_NSO 90-00-02_N.2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Michnáč Matěj</dc:creator>
  <cp:lastModifiedBy>Majerová Renáta</cp:lastModifiedBy>
  <dcterms:created xsi:type="dcterms:W3CDTF">2026-01-15T11:03:19Z</dcterms:created>
  <dcterms:modified xsi:type="dcterms:W3CDTF">2026-02-25T10:10:36Z</dcterms:modified>
</cp:coreProperties>
</file>